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760" activeTab="0"/>
  </bookViews>
  <sheets>
    <sheet name="6-1 資格者算定式" sheetId="1" r:id="rId1"/>
  </sheets>
  <definedNames>
    <definedName name="_xlnm.Print_Area" localSheetId="0">'6-1 資格者算定式'!$A$1:$W$44</definedName>
  </definedNames>
  <calcPr fullCalcOnLoad="1"/>
</workbook>
</file>

<file path=xl/sharedStrings.xml><?xml version="1.0" encoding="utf-8"?>
<sst xmlns="http://schemas.openxmlformats.org/spreadsheetml/2006/main" count="89" uniqueCount="76">
  <si>
    <t>様式6-1</t>
  </si>
  <si>
    <t>必要な保安業務資格者算定表（1）</t>
  </si>
  <si>
    <t>事業所の名称</t>
  </si>
  <si>
    <t>1　告示第2条第1号による算定</t>
  </si>
  <si>
    <t>保安業務区分</t>
  </si>
  <si>
    <t>該当の有無</t>
  </si>
  <si>
    <t>算　　定　　式</t>
  </si>
  <si>
    <t>算定数</t>
  </si>
  <si>
    <t>供給開始時点検調査</t>
  </si>
  <si>
    <t>A</t>
  </si>
  <si>
    <t>イ</t>
  </si>
  <si>
    <t>／</t>
  </si>
  <si>
    <t>容器交換時等供給設備点検</t>
  </si>
  <si>
    <t>A</t>
  </si>
  <si>
    <t>Ｂ</t>
  </si>
  <si>
    <t>Ｃ</t>
  </si>
  <si>
    <t>Ｄ</t>
  </si>
  <si>
    <t>ロ</t>
  </si>
  <si>
    <t>／</t>
  </si>
  <si>
    <t>（100＊</t>
  </si>
  <si>
    <t>）－</t>
  </si>
  <si>
    <t>　－</t>
  </si>
  <si>
    <t>定期供給設備点検</t>
  </si>
  <si>
    <t>A</t>
  </si>
  <si>
    <t>Ｂ</t>
  </si>
  <si>
    <t>Ｄ</t>
  </si>
  <si>
    <t>ハ</t>
  </si>
  <si>
    <t>／</t>
  </si>
  <si>
    <t>（</t>
  </si>
  <si>
    <t>30＊</t>
  </si>
  <si>
    <t>）</t>
  </si>
  <si>
    <t>4－</t>
  </si>
  <si>
    <t>補助員を伴う場合</t>
  </si>
  <si>
    <t>A</t>
  </si>
  <si>
    <t>Ｂ</t>
  </si>
  <si>
    <t>Ｄ</t>
  </si>
  <si>
    <t>／</t>
  </si>
  <si>
    <t>（</t>
  </si>
  <si>
    <t>30＊4／3＊</t>
  </si>
  <si>
    <t>）</t>
  </si>
  <si>
    <t>4－</t>
  </si>
  <si>
    <t>定期消費設備調査</t>
  </si>
  <si>
    <t>A</t>
  </si>
  <si>
    <t>Ｂ</t>
  </si>
  <si>
    <t>二</t>
  </si>
  <si>
    <t>／</t>
  </si>
  <si>
    <t>（</t>
  </si>
  <si>
    <t>25＊</t>
  </si>
  <si>
    <t>）</t>
  </si>
  <si>
    <t>25＊4／3＊</t>
  </si>
  <si>
    <t>周　　　　　　　知</t>
  </si>
  <si>
    <t>A</t>
  </si>
  <si>
    <t>ホ</t>
  </si>
  <si>
    <t>／</t>
  </si>
  <si>
    <t>緊急時対応</t>
  </si>
  <si>
    <t>A</t>
  </si>
  <si>
    <t>へ</t>
  </si>
  <si>
    <t>／</t>
  </si>
  <si>
    <t>緊急時連絡</t>
  </si>
  <si>
    <t>2万戸以下</t>
  </si>
  <si>
    <t>ト</t>
  </si>
  <si>
    <t>2万戸超</t>
  </si>
  <si>
    <t>Ａ</t>
  </si>
  <si>
    <t>1＋</t>
  </si>
  <si>
    <t>（</t>
  </si>
  <si>
    <t>）</t>
  </si>
  <si>
    <t>／80，000</t>
  </si>
  <si>
    <t>注）</t>
  </si>
  <si>
    <t>は消費者戸数を記入する。</t>
  </si>
  <si>
    <t>Ｂ</t>
  </si>
  <si>
    <t>はロに置いては月間労働日数を、ハと二においては年間労働日数を記入する。</t>
  </si>
  <si>
    <t>Ｃ</t>
  </si>
  <si>
    <t>は調査員数を記入する。</t>
  </si>
  <si>
    <t>Ｄ</t>
  </si>
  <si>
    <t>は充填作業者数を記入する。</t>
  </si>
  <si>
    <t>その結果ロが０未満の場合は0とする。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</si>
</sst>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&quot;年&quot;m&quot;月&quot;d&quot;日&quot;"/>
    <numFmt numFmtId="178" formatCode="yy/m/d\ h:mm"/>
    <numFmt numFmtId="179" formatCode="yy/m/d\ "/>
    <numFmt numFmtId="180" formatCode="0_ "/>
    <numFmt numFmtId="181" formatCode="0\9\9\-\2##\-####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6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3" fontId="6" fillId="33" borderId="1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0" borderId="0" xfId="0" applyFont="1" applyBorder="1" applyAlignment="1">
      <alignment horizontal="right"/>
    </xf>
    <xf numFmtId="0" fontId="10" fillId="0" borderId="11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20" xfId="0" applyFont="1" applyBorder="1" applyAlignment="1">
      <alignment horizontal="center" vertical="center" textRotation="255" wrapText="1"/>
    </xf>
    <xf numFmtId="0" fontId="0" fillId="33" borderId="19" xfId="0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showOutlineSymbols="0" view="pageBreakPreview" zoomScale="85" zoomScaleSheetLayoutView="85" zoomScalePageLayoutView="0" workbookViewId="0" topLeftCell="A7">
      <selection activeCell="O13" sqref="O13:P13"/>
    </sheetView>
  </sheetViews>
  <sheetFormatPr defaultColWidth="9.00390625" defaultRowHeight="13.5" outlineLevelCol="1"/>
  <cols>
    <col min="1" max="9" width="3.625" style="0" customWidth="1"/>
    <col min="10" max="14" width="3.625" style="0" customWidth="1" outlineLevel="1"/>
    <col min="15" max="15" width="4.75390625" style="0" customWidth="1" outlineLevel="1"/>
    <col min="16" max="20" width="3.625" style="0" customWidth="1" outlineLevel="1"/>
    <col min="21" max="22" width="3.625" style="0" customWidth="1"/>
    <col min="23" max="23" width="7.50390625" style="0" customWidth="1"/>
  </cols>
  <sheetData>
    <row r="1" spans="1:23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"/>
      <c r="B2" s="1"/>
      <c r="C2" s="1"/>
      <c r="D2" s="1"/>
      <c r="E2" s="61" t="s">
        <v>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1"/>
      <c r="U2" s="1"/>
      <c r="V2" s="1"/>
      <c r="W2" s="1"/>
    </row>
    <row r="3" spans="1:2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>
      <c r="A4" s="1"/>
      <c r="B4" s="1" t="s">
        <v>2</v>
      </c>
      <c r="C4" s="1"/>
      <c r="D4" s="1"/>
      <c r="E4" s="1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1"/>
      <c r="U4" s="1"/>
      <c r="V4" s="1"/>
      <c r="W4" s="1"/>
    </row>
    <row r="5" spans="1:23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>
      <c r="A6" s="1"/>
      <c r="B6" s="1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.5">
      <c r="A7" s="1"/>
      <c r="B7" s="59" t="s">
        <v>4</v>
      </c>
      <c r="C7" s="50"/>
      <c r="D7" s="50"/>
      <c r="E7" s="50"/>
      <c r="F7" s="50"/>
      <c r="G7" s="63"/>
      <c r="H7" s="67" t="s">
        <v>5</v>
      </c>
      <c r="I7" s="68"/>
      <c r="J7" s="59" t="s">
        <v>6</v>
      </c>
      <c r="K7" s="50"/>
      <c r="L7" s="50"/>
      <c r="M7" s="50"/>
      <c r="N7" s="50"/>
      <c r="O7" s="50"/>
      <c r="P7" s="50"/>
      <c r="Q7" s="50"/>
      <c r="R7" s="50"/>
      <c r="S7" s="50"/>
      <c r="T7" s="63"/>
      <c r="U7" s="59" t="s">
        <v>7</v>
      </c>
      <c r="V7" s="50"/>
      <c r="W7" s="63"/>
    </row>
    <row r="8" spans="1:23" ht="13.5">
      <c r="A8" s="1"/>
      <c r="B8" s="64"/>
      <c r="C8" s="65"/>
      <c r="D8" s="65"/>
      <c r="E8" s="65"/>
      <c r="F8" s="65"/>
      <c r="G8" s="66"/>
      <c r="H8" s="69"/>
      <c r="I8" s="70"/>
      <c r="J8" s="71"/>
      <c r="K8" s="72"/>
      <c r="L8" s="72"/>
      <c r="M8" s="72"/>
      <c r="N8" s="72"/>
      <c r="O8" s="72"/>
      <c r="P8" s="72"/>
      <c r="Q8" s="72"/>
      <c r="R8" s="72"/>
      <c r="S8" s="72"/>
      <c r="T8" s="73"/>
      <c r="U8" s="71"/>
      <c r="V8" s="72"/>
      <c r="W8" s="73"/>
    </row>
    <row r="9" spans="1:23" ht="13.5">
      <c r="A9" s="1"/>
      <c r="B9" s="3"/>
      <c r="C9" s="59" t="s">
        <v>8</v>
      </c>
      <c r="D9" s="50"/>
      <c r="E9" s="50"/>
      <c r="F9" s="50"/>
      <c r="G9" s="63"/>
      <c r="H9" s="59"/>
      <c r="I9" s="63"/>
      <c r="J9" s="59" t="s">
        <v>9</v>
      </c>
      <c r="K9" s="56"/>
      <c r="L9" s="2"/>
      <c r="M9" s="4"/>
      <c r="N9" s="4"/>
      <c r="O9" s="4"/>
      <c r="P9" s="4"/>
      <c r="Q9" s="4"/>
      <c r="R9" s="4"/>
      <c r="S9" s="4"/>
      <c r="T9" s="5"/>
      <c r="U9" s="6"/>
      <c r="V9" s="4"/>
      <c r="W9" s="5"/>
    </row>
    <row r="10" spans="1:23" ht="13.5">
      <c r="A10" s="1"/>
      <c r="B10" s="7" t="s">
        <v>10</v>
      </c>
      <c r="C10" s="71"/>
      <c r="D10" s="72"/>
      <c r="E10" s="72"/>
      <c r="F10" s="72"/>
      <c r="G10" s="73"/>
      <c r="H10" s="71"/>
      <c r="I10" s="73"/>
      <c r="J10" s="58"/>
      <c r="K10" s="57"/>
      <c r="L10" s="8" t="s">
        <v>11</v>
      </c>
      <c r="M10" s="46">
        <v>20000</v>
      </c>
      <c r="N10" s="60"/>
      <c r="O10" s="9"/>
      <c r="P10" s="10"/>
      <c r="Q10" s="11"/>
      <c r="R10" s="12"/>
      <c r="S10" s="12"/>
      <c r="T10" s="13"/>
      <c r="U10" s="51">
        <f>IF(J10=0,"",ROUND(J10/M10,3))</f>
      </c>
      <c r="V10" s="52"/>
      <c r="W10" s="53"/>
    </row>
    <row r="11" spans="1:23" ht="13.5">
      <c r="A11" s="1"/>
      <c r="B11" s="7"/>
      <c r="C11" s="71"/>
      <c r="D11" s="72"/>
      <c r="E11" s="72"/>
      <c r="F11" s="72"/>
      <c r="G11" s="73"/>
      <c r="H11" s="64"/>
      <c r="I11" s="66"/>
      <c r="J11" s="14"/>
      <c r="K11" s="15"/>
      <c r="L11" s="16"/>
      <c r="M11" s="16"/>
      <c r="N11" s="16"/>
      <c r="O11" s="15"/>
      <c r="P11" s="16"/>
      <c r="Q11" s="16"/>
      <c r="R11" s="16"/>
      <c r="S11" s="16"/>
      <c r="T11" s="17"/>
      <c r="U11" s="18"/>
      <c r="V11" s="16"/>
      <c r="W11" s="17"/>
    </row>
    <row r="12" spans="1:23" ht="13.5">
      <c r="A12" s="1"/>
      <c r="B12" s="19"/>
      <c r="C12" s="67" t="s">
        <v>12</v>
      </c>
      <c r="D12" s="74"/>
      <c r="E12" s="74"/>
      <c r="F12" s="74"/>
      <c r="G12" s="68"/>
      <c r="H12" s="50"/>
      <c r="I12" s="50"/>
      <c r="J12" s="59" t="s">
        <v>13</v>
      </c>
      <c r="K12" s="56"/>
      <c r="L12" s="2"/>
      <c r="M12" s="20"/>
      <c r="N12" s="4"/>
      <c r="O12" s="55" t="s">
        <v>14</v>
      </c>
      <c r="P12" s="55"/>
      <c r="Q12" s="20"/>
      <c r="R12" s="20" t="s">
        <v>15</v>
      </c>
      <c r="S12" s="20"/>
      <c r="T12" s="21" t="s">
        <v>16</v>
      </c>
      <c r="U12" s="6"/>
      <c r="V12" s="4"/>
      <c r="W12" s="5"/>
    </row>
    <row r="13" spans="1:23" ht="13.5">
      <c r="A13" s="1"/>
      <c r="B13" s="22" t="s">
        <v>17</v>
      </c>
      <c r="C13" s="75"/>
      <c r="D13" s="76"/>
      <c r="E13" s="76"/>
      <c r="F13" s="76"/>
      <c r="G13" s="77"/>
      <c r="H13" s="72"/>
      <c r="I13" s="72"/>
      <c r="J13" s="58"/>
      <c r="K13" s="57"/>
      <c r="L13" s="8" t="s">
        <v>18</v>
      </c>
      <c r="M13" s="85" t="s">
        <v>19</v>
      </c>
      <c r="N13" s="60"/>
      <c r="O13" s="84"/>
      <c r="P13" s="84"/>
      <c r="Q13" s="24" t="s">
        <v>20</v>
      </c>
      <c r="R13" s="25"/>
      <c r="S13" s="26" t="s">
        <v>21</v>
      </c>
      <c r="T13" s="27"/>
      <c r="U13" s="79">
        <f>IF(J13=0,"",ROUND(J13/(100*O13),3)-R13-T13)</f>
      </c>
      <c r="V13" s="80"/>
      <c r="W13" s="81"/>
    </row>
    <row r="14" spans="1:23" ht="13.5">
      <c r="A14" s="1"/>
      <c r="B14" s="14"/>
      <c r="C14" s="69"/>
      <c r="D14" s="78"/>
      <c r="E14" s="78"/>
      <c r="F14" s="78"/>
      <c r="G14" s="70"/>
      <c r="H14" s="65"/>
      <c r="I14" s="65"/>
      <c r="J14" s="22"/>
      <c r="K14" s="9"/>
      <c r="L14" s="12"/>
      <c r="M14" s="9"/>
      <c r="N14" s="12"/>
      <c r="O14" s="9"/>
      <c r="P14" s="12"/>
      <c r="Q14" s="12"/>
      <c r="R14" s="28"/>
      <c r="S14" s="9"/>
      <c r="T14" s="29"/>
      <c r="U14" s="30"/>
      <c r="V14" s="12"/>
      <c r="W14" s="13"/>
    </row>
    <row r="15" spans="1:23" ht="13.5">
      <c r="A15" s="1"/>
      <c r="B15" s="19"/>
      <c r="C15" s="67" t="s">
        <v>22</v>
      </c>
      <c r="D15" s="74"/>
      <c r="E15" s="74"/>
      <c r="F15" s="74"/>
      <c r="G15" s="68"/>
      <c r="H15" s="50"/>
      <c r="I15" s="50"/>
      <c r="J15" s="59" t="s">
        <v>23</v>
      </c>
      <c r="K15" s="56"/>
      <c r="L15" s="2"/>
      <c r="M15" s="20"/>
      <c r="N15" s="4"/>
      <c r="O15" s="20"/>
      <c r="P15" s="55" t="s">
        <v>24</v>
      </c>
      <c r="Q15" s="55"/>
      <c r="R15" s="4"/>
      <c r="S15" s="4"/>
      <c r="T15" s="21" t="s">
        <v>25</v>
      </c>
      <c r="U15" s="6"/>
      <c r="V15" s="4"/>
      <c r="W15" s="5"/>
    </row>
    <row r="16" spans="1:23" ht="13.5">
      <c r="A16" s="1"/>
      <c r="B16" s="22" t="s">
        <v>26</v>
      </c>
      <c r="C16" s="75"/>
      <c r="D16" s="76"/>
      <c r="E16" s="76"/>
      <c r="F16" s="76"/>
      <c r="G16" s="77"/>
      <c r="H16" s="72"/>
      <c r="I16" s="72"/>
      <c r="J16" s="51"/>
      <c r="K16" s="57"/>
      <c r="L16" s="8" t="s">
        <v>27</v>
      </c>
      <c r="M16" s="23" t="s">
        <v>28</v>
      </c>
      <c r="N16" s="12" t="s">
        <v>29</v>
      </c>
      <c r="O16" s="9"/>
      <c r="P16" s="83"/>
      <c r="Q16" s="84"/>
      <c r="R16" s="12" t="s">
        <v>30</v>
      </c>
      <c r="S16" s="31"/>
      <c r="T16" s="13"/>
      <c r="U16" s="51">
        <f>IF(J16=0,"",ROUND(J16/(30*P16)/4,3)-T17)</f>
      </c>
      <c r="V16" s="52"/>
      <c r="W16" s="53"/>
    </row>
    <row r="17" spans="1:23" ht="13.5">
      <c r="A17" s="1"/>
      <c r="B17" s="22"/>
      <c r="C17" s="69"/>
      <c r="D17" s="78"/>
      <c r="E17" s="78"/>
      <c r="F17" s="78"/>
      <c r="G17" s="70"/>
      <c r="H17" s="65"/>
      <c r="I17" s="65"/>
      <c r="J17" s="14"/>
      <c r="K17" s="15"/>
      <c r="L17" s="16"/>
      <c r="M17" s="15"/>
      <c r="N17" s="16"/>
      <c r="O17" s="15"/>
      <c r="P17" s="15"/>
      <c r="Q17" s="15"/>
      <c r="R17" s="15" t="s">
        <v>27</v>
      </c>
      <c r="S17" s="16" t="s">
        <v>31</v>
      </c>
      <c r="T17" s="32"/>
      <c r="U17" s="18"/>
      <c r="V17" s="16"/>
      <c r="W17" s="17"/>
    </row>
    <row r="18" spans="1:23" ht="13.5">
      <c r="A18" s="1"/>
      <c r="B18" s="7"/>
      <c r="C18" s="1"/>
      <c r="D18" s="89" t="s">
        <v>32</v>
      </c>
      <c r="E18" s="74"/>
      <c r="F18" s="74"/>
      <c r="G18" s="68"/>
      <c r="H18" s="50"/>
      <c r="I18" s="50"/>
      <c r="J18" s="54" t="s">
        <v>33</v>
      </c>
      <c r="K18" s="56"/>
      <c r="L18" s="4"/>
      <c r="M18" s="20"/>
      <c r="N18" s="4"/>
      <c r="O18" s="20"/>
      <c r="P18" s="4"/>
      <c r="Q18" s="55" t="s">
        <v>34</v>
      </c>
      <c r="R18" s="55"/>
      <c r="S18" s="4"/>
      <c r="T18" s="5" t="s">
        <v>35</v>
      </c>
      <c r="U18" s="6"/>
      <c r="V18" s="4"/>
      <c r="W18" s="5"/>
    </row>
    <row r="19" spans="1:23" ht="13.5">
      <c r="A19" s="1"/>
      <c r="B19" s="7"/>
      <c r="C19" s="1"/>
      <c r="D19" s="75"/>
      <c r="E19" s="76"/>
      <c r="F19" s="76"/>
      <c r="G19" s="77"/>
      <c r="H19" s="72"/>
      <c r="I19" s="72"/>
      <c r="J19" s="82"/>
      <c r="K19" s="57"/>
      <c r="L19" s="33" t="s">
        <v>36</v>
      </c>
      <c r="M19" s="23" t="s">
        <v>37</v>
      </c>
      <c r="N19" s="12" t="s">
        <v>38</v>
      </c>
      <c r="O19" s="9"/>
      <c r="P19" s="23"/>
      <c r="Q19" s="44"/>
      <c r="R19" s="44"/>
      <c r="S19" s="31" t="s">
        <v>39</v>
      </c>
      <c r="T19" s="13"/>
      <c r="U19" s="43">
        <f>IF(J19=0,"",ROUND(J19/(30*4/3*Q19)/4,3)-T20)</f>
      </c>
      <c r="V19" s="44"/>
      <c r="W19" s="45"/>
    </row>
    <row r="20" spans="1:23" ht="13.5">
      <c r="A20" s="1"/>
      <c r="B20" s="34"/>
      <c r="C20" s="1"/>
      <c r="D20" s="69"/>
      <c r="E20" s="78"/>
      <c r="F20" s="78"/>
      <c r="G20" s="70"/>
      <c r="H20" s="65"/>
      <c r="I20" s="65"/>
      <c r="J20" s="14"/>
      <c r="K20" s="15"/>
      <c r="L20" s="16"/>
      <c r="M20" s="16"/>
      <c r="N20" s="16"/>
      <c r="O20" s="15"/>
      <c r="P20" s="16"/>
      <c r="Q20" s="15"/>
      <c r="R20" s="16" t="s">
        <v>36</v>
      </c>
      <c r="S20" s="16" t="s">
        <v>40</v>
      </c>
      <c r="T20" s="32"/>
      <c r="U20" s="18"/>
      <c r="V20" s="16"/>
      <c r="W20" s="17"/>
    </row>
    <row r="21" spans="1:23" ht="13.5">
      <c r="A21" s="1"/>
      <c r="B21" s="19"/>
      <c r="C21" s="67" t="s">
        <v>41</v>
      </c>
      <c r="D21" s="74"/>
      <c r="E21" s="74"/>
      <c r="F21" s="74"/>
      <c r="G21" s="68"/>
      <c r="H21" s="50"/>
      <c r="I21" s="50"/>
      <c r="J21" s="54" t="s">
        <v>42</v>
      </c>
      <c r="K21" s="56"/>
      <c r="L21" s="4"/>
      <c r="M21" s="4"/>
      <c r="N21" s="4"/>
      <c r="O21" s="20"/>
      <c r="P21" s="55" t="s">
        <v>43</v>
      </c>
      <c r="Q21" s="55"/>
      <c r="R21" s="4"/>
      <c r="S21" s="4"/>
      <c r="T21" s="5"/>
      <c r="U21" s="6"/>
      <c r="V21" s="4"/>
      <c r="W21" s="5"/>
    </row>
    <row r="22" spans="1:23" ht="13.5">
      <c r="A22" s="1"/>
      <c r="B22" s="22" t="s">
        <v>44</v>
      </c>
      <c r="C22" s="75"/>
      <c r="D22" s="76"/>
      <c r="E22" s="76"/>
      <c r="F22" s="76"/>
      <c r="G22" s="77"/>
      <c r="H22" s="72"/>
      <c r="I22" s="72"/>
      <c r="J22" s="98"/>
      <c r="K22" s="57"/>
      <c r="L22" s="8" t="s">
        <v>45</v>
      </c>
      <c r="M22" s="23" t="s">
        <v>46</v>
      </c>
      <c r="N22" s="12" t="s">
        <v>47</v>
      </c>
      <c r="O22" s="9"/>
      <c r="P22" s="83"/>
      <c r="Q22" s="84"/>
      <c r="R22" s="12" t="s">
        <v>48</v>
      </c>
      <c r="S22" s="31" t="s">
        <v>45</v>
      </c>
      <c r="T22" s="13">
        <v>4</v>
      </c>
      <c r="U22" s="51">
        <f>IF(J22=0,"",ROUND(J22/(25*P22)/4,3))</f>
      </c>
      <c r="V22" s="52"/>
      <c r="W22" s="53"/>
    </row>
    <row r="23" spans="1:23" ht="13.5">
      <c r="A23" s="1"/>
      <c r="B23" s="22"/>
      <c r="C23" s="69"/>
      <c r="D23" s="78"/>
      <c r="E23" s="78"/>
      <c r="F23" s="78"/>
      <c r="G23" s="70"/>
      <c r="H23" s="65"/>
      <c r="I23" s="65"/>
      <c r="J23" s="14"/>
      <c r="K23" s="15"/>
      <c r="L23" s="16"/>
      <c r="M23" s="15"/>
      <c r="N23" s="16"/>
      <c r="O23" s="15"/>
      <c r="P23" s="16"/>
      <c r="Q23" s="15"/>
      <c r="R23" s="16"/>
      <c r="S23" s="16"/>
      <c r="T23" s="17"/>
      <c r="U23" s="35"/>
      <c r="V23" s="36"/>
      <c r="W23" s="37"/>
    </row>
    <row r="24" spans="1:23" ht="13.5">
      <c r="A24" s="1"/>
      <c r="B24" s="7"/>
      <c r="C24" s="1"/>
      <c r="D24" s="89" t="s">
        <v>32</v>
      </c>
      <c r="E24" s="90"/>
      <c r="F24" s="90"/>
      <c r="G24" s="91"/>
      <c r="H24" s="50"/>
      <c r="I24" s="63"/>
      <c r="J24" s="54" t="s">
        <v>33</v>
      </c>
      <c r="K24" s="56"/>
      <c r="L24" s="4"/>
      <c r="M24" s="20"/>
      <c r="N24" s="4"/>
      <c r="O24" s="20"/>
      <c r="P24" s="4"/>
      <c r="Q24" s="50" t="s">
        <v>34</v>
      </c>
      <c r="R24" s="50"/>
      <c r="S24" s="4"/>
      <c r="T24" s="5"/>
      <c r="U24" s="6"/>
      <c r="V24" s="4"/>
      <c r="W24" s="5"/>
    </row>
    <row r="25" spans="1:23" ht="13.5">
      <c r="A25" s="1"/>
      <c r="B25" s="7"/>
      <c r="C25" s="1"/>
      <c r="D25" s="92"/>
      <c r="E25" s="93"/>
      <c r="F25" s="93"/>
      <c r="G25" s="94"/>
      <c r="H25" s="72"/>
      <c r="I25" s="73"/>
      <c r="J25" s="51"/>
      <c r="K25" s="57"/>
      <c r="L25" s="8" t="s">
        <v>36</v>
      </c>
      <c r="M25" s="9" t="s">
        <v>37</v>
      </c>
      <c r="N25" s="12" t="s">
        <v>49</v>
      </c>
      <c r="O25" s="9"/>
      <c r="P25" s="23"/>
      <c r="Q25" s="44"/>
      <c r="R25" s="44"/>
      <c r="S25" s="31" t="s">
        <v>39</v>
      </c>
      <c r="T25" s="13"/>
      <c r="U25" s="43">
        <f>IF(J25=0,"",ROUND(J25/(25*4/3*Q25)/4,3))</f>
      </c>
      <c r="V25" s="44"/>
      <c r="W25" s="45"/>
    </row>
    <row r="26" spans="1:23" ht="13.5">
      <c r="A26" s="1"/>
      <c r="B26" s="34"/>
      <c r="C26" s="1"/>
      <c r="D26" s="69"/>
      <c r="E26" s="78"/>
      <c r="F26" s="78"/>
      <c r="G26" s="70"/>
      <c r="H26" s="65"/>
      <c r="I26" s="66"/>
      <c r="J26" s="22"/>
      <c r="K26" s="9"/>
      <c r="L26" s="12"/>
      <c r="M26" s="9"/>
      <c r="N26" s="12"/>
      <c r="O26" s="9"/>
      <c r="P26" s="12"/>
      <c r="Q26" s="9"/>
      <c r="R26" s="12"/>
      <c r="S26" s="12" t="s">
        <v>36</v>
      </c>
      <c r="T26" s="13">
        <v>4</v>
      </c>
      <c r="U26" s="30"/>
      <c r="V26" s="12"/>
      <c r="W26" s="13"/>
    </row>
    <row r="27" spans="1:23" ht="13.5">
      <c r="A27" s="1"/>
      <c r="B27" s="19"/>
      <c r="C27" s="59" t="s">
        <v>50</v>
      </c>
      <c r="D27" s="50"/>
      <c r="E27" s="50"/>
      <c r="F27" s="50"/>
      <c r="G27" s="63"/>
      <c r="H27" s="50"/>
      <c r="I27" s="50"/>
      <c r="J27" s="54" t="s">
        <v>51</v>
      </c>
      <c r="K27" s="55"/>
      <c r="L27" s="4"/>
      <c r="M27" s="20"/>
      <c r="N27" s="4"/>
      <c r="O27" s="20"/>
      <c r="P27" s="4"/>
      <c r="Q27" s="4"/>
      <c r="R27" s="4"/>
      <c r="S27" s="4"/>
      <c r="T27" s="5"/>
      <c r="U27" s="6"/>
      <c r="V27" s="4"/>
      <c r="W27" s="5"/>
    </row>
    <row r="28" spans="1:23" ht="13.5">
      <c r="A28" s="1"/>
      <c r="B28" s="22" t="s">
        <v>52</v>
      </c>
      <c r="C28" s="71"/>
      <c r="D28" s="72"/>
      <c r="E28" s="72"/>
      <c r="F28" s="72"/>
      <c r="G28" s="73"/>
      <c r="H28" s="72"/>
      <c r="I28" s="72"/>
      <c r="J28" s="51"/>
      <c r="K28" s="48"/>
      <c r="L28" s="8" t="s">
        <v>53</v>
      </c>
      <c r="M28" s="46">
        <v>20000</v>
      </c>
      <c r="N28" s="47"/>
      <c r="O28" s="9"/>
      <c r="P28" s="10"/>
      <c r="Q28" s="38"/>
      <c r="R28" s="12"/>
      <c r="S28" s="12"/>
      <c r="T28" s="13"/>
      <c r="U28" s="51">
        <f>IF(J28=0,"",ROUND(J28/20000,3))</f>
      </c>
      <c r="V28" s="52"/>
      <c r="W28" s="53"/>
    </row>
    <row r="29" spans="1:23" ht="13.5">
      <c r="A29" s="1"/>
      <c r="B29" s="14"/>
      <c r="C29" s="64"/>
      <c r="D29" s="65"/>
      <c r="E29" s="65"/>
      <c r="F29" s="65"/>
      <c r="G29" s="66"/>
      <c r="H29" s="65"/>
      <c r="I29" s="65"/>
      <c r="J29" s="14"/>
      <c r="K29" s="15"/>
      <c r="L29" s="16"/>
      <c r="M29" s="15"/>
      <c r="N29" s="16"/>
      <c r="O29" s="15"/>
      <c r="P29" s="16"/>
      <c r="Q29" s="16"/>
      <c r="R29" s="16"/>
      <c r="S29" s="16"/>
      <c r="T29" s="17"/>
      <c r="U29" s="18"/>
      <c r="V29" s="16"/>
      <c r="W29" s="17"/>
    </row>
    <row r="30" spans="1:23" ht="13.5">
      <c r="A30" s="1"/>
      <c r="B30" s="19"/>
      <c r="C30" s="59" t="s">
        <v>54</v>
      </c>
      <c r="D30" s="50"/>
      <c r="E30" s="50"/>
      <c r="F30" s="50"/>
      <c r="G30" s="63"/>
      <c r="H30" s="50"/>
      <c r="I30" s="63"/>
      <c r="J30" s="54" t="s">
        <v>55</v>
      </c>
      <c r="K30" s="55"/>
      <c r="L30" s="4"/>
      <c r="M30" s="20"/>
      <c r="N30" s="4"/>
      <c r="O30" s="4"/>
      <c r="P30" s="4"/>
      <c r="Q30" s="4"/>
      <c r="R30" s="4"/>
      <c r="S30" s="4"/>
      <c r="T30" s="5"/>
      <c r="U30" s="6"/>
      <c r="V30" s="4"/>
      <c r="W30" s="5"/>
    </row>
    <row r="31" spans="1:23" ht="13.5">
      <c r="A31" s="1"/>
      <c r="B31" s="22" t="s">
        <v>56</v>
      </c>
      <c r="C31" s="71"/>
      <c r="D31" s="72"/>
      <c r="E31" s="72"/>
      <c r="F31" s="72"/>
      <c r="G31" s="73"/>
      <c r="H31" s="72"/>
      <c r="I31" s="73"/>
      <c r="J31" s="58"/>
      <c r="K31" s="48"/>
      <c r="L31" s="8" t="s">
        <v>57</v>
      </c>
      <c r="M31" s="46">
        <v>20000</v>
      </c>
      <c r="N31" s="47"/>
      <c r="O31" s="12"/>
      <c r="P31" s="9"/>
      <c r="Q31" s="12"/>
      <c r="R31" s="12"/>
      <c r="S31" s="12"/>
      <c r="T31" s="13"/>
      <c r="U31" s="51">
        <f>IF(J31=0,"",ROUND(J31/20000,3))</f>
      </c>
      <c r="V31" s="52"/>
      <c r="W31" s="53"/>
    </row>
    <row r="32" spans="1:23" ht="13.5">
      <c r="A32" s="1"/>
      <c r="B32" s="14"/>
      <c r="C32" s="64"/>
      <c r="D32" s="65"/>
      <c r="E32" s="65"/>
      <c r="F32" s="65"/>
      <c r="G32" s="66"/>
      <c r="H32" s="65"/>
      <c r="I32" s="66"/>
      <c r="J32" s="14"/>
      <c r="K32" s="15"/>
      <c r="L32" s="16"/>
      <c r="M32" s="15"/>
      <c r="N32" s="16"/>
      <c r="O32" s="16"/>
      <c r="P32" s="15"/>
      <c r="Q32" s="16"/>
      <c r="R32" s="16"/>
      <c r="S32" s="16"/>
      <c r="T32" s="17"/>
      <c r="U32" s="18"/>
      <c r="V32" s="16"/>
      <c r="W32" s="17"/>
    </row>
    <row r="33" spans="1:23" ht="13.5">
      <c r="A33" s="1"/>
      <c r="B33" s="19"/>
      <c r="C33" s="59" t="s">
        <v>58</v>
      </c>
      <c r="D33" s="50"/>
      <c r="E33" s="50"/>
      <c r="F33" s="63"/>
      <c r="G33" s="95" t="s">
        <v>59</v>
      </c>
      <c r="H33" s="50"/>
      <c r="I33" s="63"/>
      <c r="J33" s="54" t="s">
        <v>51</v>
      </c>
      <c r="K33" s="55"/>
      <c r="L33" s="4"/>
      <c r="M33" s="20"/>
      <c r="N33" s="4"/>
      <c r="O33" s="4"/>
      <c r="P33" s="4"/>
      <c r="Q33" s="4"/>
      <c r="R33" s="4"/>
      <c r="S33" s="4"/>
      <c r="T33" s="5"/>
      <c r="U33" s="6"/>
      <c r="V33" s="4"/>
      <c r="W33" s="5"/>
    </row>
    <row r="34" spans="1:23" ht="13.5">
      <c r="A34" s="1"/>
      <c r="B34" s="22"/>
      <c r="C34" s="71"/>
      <c r="D34" s="72"/>
      <c r="E34" s="72"/>
      <c r="F34" s="73"/>
      <c r="G34" s="96"/>
      <c r="H34" s="72"/>
      <c r="I34" s="73"/>
      <c r="J34" s="51"/>
      <c r="K34" s="48"/>
      <c r="L34" s="8" t="s">
        <v>53</v>
      </c>
      <c r="M34" s="46">
        <v>20000</v>
      </c>
      <c r="N34" s="47"/>
      <c r="O34" s="12"/>
      <c r="P34" s="12"/>
      <c r="Q34" s="12"/>
      <c r="R34" s="12"/>
      <c r="S34" s="12"/>
      <c r="T34" s="13"/>
      <c r="U34" s="43">
        <f>IF(J34=0,"",ROUND(J34/20000,3))</f>
      </c>
      <c r="V34" s="44"/>
      <c r="W34" s="45"/>
    </row>
    <row r="35" spans="1:23" ht="13.5">
      <c r="A35" s="1"/>
      <c r="B35" s="22" t="s">
        <v>60</v>
      </c>
      <c r="C35" s="71"/>
      <c r="D35" s="72"/>
      <c r="E35" s="72"/>
      <c r="F35" s="73"/>
      <c r="G35" s="97"/>
      <c r="H35" s="65"/>
      <c r="I35" s="66"/>
      <c r="J35" s="14"/>
      <c r="K35" s="15"/>
      <c r="L35" s="16"/>
      <c r="M35" s="15"/>
      <c r="N35" s="16"/>
      <c r="O35" s="16"/>
      <c r="P35" s="16"/>
      <c r="Q35" s="16"/>
      <c r="R35" s="16"/>
      <c r="S35" s="16"/>
      <c r="T35" s="17"/>
      <c r="U35" s="18"/>
      <c r="V35" s="16"/>
      <c r="W35" s="17"/>
    </row>
    <row r="36" spans="1:23" ht="13.5">
      <c r="A36" s="1"/>
      <c r="B36" s="22"/>
      <c r="C36" s="71"/>
      <c r="D36" s="72"/>
      <c r="E36" s="72"/>
      <c r="F36" s="73"/>
      <c r="G36" s="86" t="s">
        <v>61</v>
      </c>
      <c r="H36" s="50"/>
      <c r="I36" s="63"/>
      <c r="J36" s="19"/>
      <c r="K36" s="20"/>
      <c r="L36" s="50" t="s">
        <v>62</v>
      </c>
      <c r="M36" s="50"/>
      <c r="N36" s="4"/>
      <c r="O36" s="4"/>
      <c r="P36" s="4"/>
      <c r="Q36" s="4"/>
      <c r="R36" s="4"/>
      <c r="S36" s="4"/>
      <c r="T36" s="5"/>
      <c r="U36" s="6"/>
      <c r="V36" s="4"/>
      <c r="W36" s="5"/>
    </row>
    <row r="37" spans="1:23" ht="13.5">
      <c r="A37" s="1"/>
      <c r="B37" s="22"/>
      <c r="C37" s="71"/>
      <c r="D37" s="72"/>
      <c r="E37" s="72"/>
      <c r="F37" s="73"/>
      <c r="G37" s="87"/>
      <c r="H37" s="72"/>
      <c r="I37" s="73"/>
      <c r="J37" s="39" t="s">
        <v>63</v>
      </c>
      <c r="K37" s="40" t="s">
        <v>64</v>
      </c>
      <c r="L37" s="48"/>
      <c r="M37" s="48"/>
      <c r="N37" s="46">
        <v>-20000</v>
      </c>
      <c r="O37" s="49"/>
      <c r="P37" s="12" t="s">
        <v>65</v>
      </c>
      <c r="Q37" s="12" t="s">
        <v>66</v>
      </c>
      <c r="R37" s="12"/>
      <c r="S37" s="12"/>
      <c r="T37" s="13"/>
      <c r="U37" s="43">
        <f>IF(L37=0,"",ROUND(1+(L37-20000)/80000,3))</f>
      </c>
      <c r="V37" s="44"/>
      <c r="W37" s="45"/>
    </row>
    <row r="38" spans="1:23" ht="13.5">
      <c r="A38" s="1"/>
      <c r="B38" s="14"/>
      <c r="C38" s="64"/>
      <c r="D38" s="65"/>
      <c r="E38" s="65"/>
      <c r="F38" s="66"/>
      <c r="G38" s="88"/>
      <c r="H38" s="65"/>
      <c r="I38" s="66"/>
      <c r="J38" s="18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8"/>
      <c r="V38" s="16"/>
      <c r="W38" s="17"/>
    </row>
    <row r="39" spans="1:23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>
      <c r="A40" s="1"/>
      <c r="B40" s="1"/>
      <c r="C40" s="1" t="s">
        <v>67</v>
      </c>
      <c r="D40" s="1">
        <v>1</v>
      </c>
      <c r="E40" s="42" t="s">
        <v>62</v>
      </c>
      <c r="F40" s="1" t="s">
        <v>68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>
      <c r="A41" s="1"/>
      <c r="B41" s="1"/>
      <c r="C41" s="1"/>
      <c r="D41" s="1">
        <v>2</v>
      </c>
      <c r="E41" s="42" t="s">
        <v>69</v>
      </c>
      <c r="F41" s="1" t="s">
        <v>70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>
      <c r="A42" s="1"/>
      <c r="B42" s="1"/>
      <c r="C42" s="1"/>
      <c r="D42" s="1">
        <v>3</v>
      </c>
      <c r="E42" s="42" t="s">
        <v>71</v>
      </c>
      <c r="F42" s="1" t="s">
        <v>72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>
      <c r="A43" s="1"/>
      <c r="B43" s="1"/>
      <c r="C43" s="1"/>
      <c r="D43" s="1">
        <v>4</v>
      </c>
      <c r="E43" s="42" t="s">
        <v>73</v>
      </c>
      <c r="F43" s="1" t="s">
        <v>74</v>
      </c>
      <c r="G43" s="1"/>
      <c r="H43" s="1"/>
      <c r="I43" s="1"/>
      <c r="J43" s="1"/>
      <c r="K43" s="1"/>
      <c r="L43" s="1"/>
      <c r="M43" s="1" t="s">
        <v>75</v>
      </c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2"/>
      <c r="P54" s="12"/>
      <c r="Q54" s="12"/>
      <c r="R54" s="12"/>
      <c r="S54" s="12"/>
      <c r="T54" s="12"/>
      <c r="U54" s="1"/>
      <c r="V54" s="1"/>
      <c r="W54" s="1"/>
    </row>
    <row r="55" spans="1:23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2"/>
      <c r="P55" s="12"/>
      <c r="Q55" s="12"/>
      <c r="R55" s="12"/>
      <c r="S55" s="12"/>
      <c r="T55" s="12"/>
      <c r="U55" s="1"/>
      <c r="V55" s="1"/>
      <c r="W55" s="1"/>
    </row>
    <row r="56" spans="1:23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2"/>
      <c r="P56" s="12"/>
      <c r="Q56" s="12"/>
      <c r="R56" s="12"/>
      <c r="S56" s="12"/>
      <c r="T56" s="12"/>
      <c r="U56" s="1"/>
      <c r="V56" s="1"/>
      <c r="W56" s="1"/>
    </row>
    <row r="57" spans="1:23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</sheetData>
  <sheetProtection/>
  <mergeCells count="73">
    <mergeCell ref="U22:W22"/>
    <mergeCell ref="U25:W25"/>
    <mergeCell ref="P22:Q22"/>
    <mergeCell ref="J34:K34"/>
    <mergeCell ref="J22:K22"/>
    <mergeCell ref="D24:G26"/>
    <mergeCell ref="D18:G20"/>
    <mergeCell ref="H15:I17"/>
    <mergeCell ref="H27:I29"/>
    <mergeCell ref="H33:I35"/>
    <mergeCell ref="H36:I38"/>
    <mergeCell ref="C33:F38"/>
    <mergeCell ref="G33:G35"/>
    <mergeCell ref="Q25:R25"/>
    <mergeCell ref="U19:W19"/>
    <mergeCell ref="P21:Q21"/>
    <mergeCell ref="M13:N13"/>
    <mergeCell ref="O13:P13"/>
    <mergeCell ref="G36:G38"/>
    <mergeCell ref="H30:I32"/>
    <mergeCell ref="C27:G29"/>
    <mergeCell ref="C30:G32"/>
    <mergeCell ref="C21:G23"/>
    <mergeCell ref="H18:I20"/>
    <mergeCell ref="H21:I23"/>
    <mergeCell ref="H24:I26"/>
    <mergeCell ref="U7:W8"/>
    <mergeCell ref="C9:G11"/>
    <mergeCell ref="C12:G14"/>
    <mergeCell ref="H9:I11"/>
    <mergeCell ref="H12:I14"/>
    <mergeCell ref="J13:K13"/>
    <mergeCell ref="J10:K10"/>
    <mergeCell ref="U10:W10"/>
    <mergeCell ref="U13:W13"/>
    <mergeCell ref="O12:P12"/>
    <mergeCell ref="J16:K16"/>
    <mergeCell ref="J19:K19"/>
    <mergeCell ref="Q19:R19"/>
    <mergeCell ref="U16:W16"/>
    <mergeCell ref="P16:Q16"/>
    <mergeCell ref="Q18:R18"/>
    <mergeCell ref="E2:S2"/>
    <mergeCell ref="F4:S4"/>
    <mergeCell ref="B7:G8"/>
    <mergeCell ref="H7:I8"/>
    <mergeCell ref="J7:T8"/>
    <mergeCell ref="C15:G17"/>
    <mergeCell ref="P15:Q15"/>
    <mergeCell ref="Q24:R24"/>
    <mergeCell ref="J21:K21"/>
    <mergeCell ref="J9:K9"/>
    <mergeCell ref="J12:K12"/>
    <mergeCell ref="J15:K15"/>
    <mergeCell ref="J18:K18"/>
    <mergeCell ref="M10:N10"/>
    <mergeCell ref="J30:K30"/>
    <mergeCell ref="J33:K33"/>
    <mergeCell ref="J24:K24"/>
    <mergeCell ref="J25:K25"/>
    <mergeCell ref="J28:K28"/>
    <mergeCell ref="J31:K31"/>
    <mergeCell ref="J27:K27"/>
    <mergeCell ref="U37:W37"/>
    <mergeCell ref="M34:N34"/>
    <mergeCell ref="L37:M37"/>
    <mergeCell ref="N37:O37"/>
    <mergeCell ref="L36:M36"/>
    <mergeCell ref="M28:N28"/>
    <mergeCell ref="M31:N31"/>
    <mergeCell ref="U31:W31"/>
    <mergeCell ref="U34:W34"/>
    <mergeCell ref="U28:W28"/>
  </mergeCells>
  <printOptions/>
  <pageMargins left="0.787" right="0.787" top="0.984" bottom="0.984" header="0.512" footer="0.512"/>
  <pageSetup horizontalDpi="300" verticalDpi="300" orientation="portrait" paperSize="9" scale="98" r:id="rId1"/>
  <rowBreaks count="1" manualBreakCount="1">
    <brk id="4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溝添 智幸</dc:creator>
  <cp:keywords/>
  <dc:description/>
  <cp:lastModifiedBy>pcuser</cp:lastModifiedBy>
  <cp:lastPrinted>2014-02-17T04:38:51Z</cp:lastPrinted>
  <dcterms:created xsi:type="dcterms:W3CDTF">2007-03-25T03:45:48Z</dcterms:created>
  <dcterms:modified xsi:type="dcterms:W3CDTF">2014-02-17T07:51:13Z</dcterms:modified>
  <cp:category/>
  <cp:version/>
  <cp:contentType/>
  <cp:contentStatus/>
</cp:coreProperties>
</file>